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tabRatio="771" activeTab="0"/>
  </bookViews>
  <sheets>
    <sheet name="Punkty poboru" sheetId="1" r:id="rId1"/>
  </sheets>
  <externalReferences>
    <externalReference r:id="rId4"/>
  </externalReferences>
  <definedNames>
    <definedName name="GEN1">#REF!</definedName>
    <definedName name="GEN2">#REF!</definedName>
    <definedName name="GEN3">#REF!</definedName>
    <definedName name="PSG1">#REF!</definedName>
    <definedName name="PSG10">#REF!</definedName>
    <definedName name="PSG11">#REF!</definedName>
    <definedName name="PSG12">#REF!</definedName>
    <definedName name="PSG13">#REF!</definedName>
    <definedName name="PSG14">#REF!</definedName>
    <definedName name="PSG15">#REF!</definedName>
    <definedName name="PSG16">#REF!</definedName>
    <definedName name="PSG17">#REF!</definedName>
    <definedName name="PSG18">#REF!</definedName>
    <definedName name="PSG19">#REF!</definedName>
    <definedName name="PSG2">#REF!</definedName>
    <definedName name="PSG20">#REF!</definedName>
    <definedName name="PSG3">#REF!</definedName>
    <definedName name="PSG4">#REF!</definedName>
    <definedName name="PSG5">#REF!</definedName>
    <definedName name="PSG6">#REF!</definedName>
    <definedName name="PSG7">#REF!</definedName>
    <definedName name="PSG8">#REF!</definedName>
    <definedName name="PSG9">#REF!</definedName>
  </definedNames>
  <calcPr fullCalcOnLoad="1"/>
</workbook>
</file>

<file path=xl/sharedStrings.xml><?xml version="1.0" encoding="utf-8"?>
<sst xmlns="http://schemas.openxmlformats.org/spreadsheetml/2006/main" count="327" uniqueCount="137">
  <si>
    <t>NIP</t>
  </si>
  <si>
    <t>L.p.</t>
  </si>
  <si>
    <t>Razem</t>
  </si>
  <si>
    <t>Poczta</t>
  </si>
  <si>
    <t>Adres</t>
  </si>
  <si>
    <t>Nazwa</t>
  </si>
  <si>
    <t>Miejscowość</t>
  </si>
  <si>
    <t>Ulica</t>
  </si>
  <si>
    <t xml:space="preserve">ZAMAWIAJĄCY: </t>
  </si>
  <si>
    <t xml:space="preserve">NIP: </t>
  </si>
  <si>
    <t xml:space="preserve">SIEDZIBA:  </t>
  </si>
  <si>
    <t>Moc
umowna</t>
  </si>
  <si>
    <t>Grupa
taryfowa</t>
  </si>
  <si>
    <t>Od</t>
  </si>
  <si>
    <t>Do</t>
  </si>
  <si>
    <t>Numer</t>
  </si>
  <si>
    <t>Kod</t>
  </si>
  <si>
    <t>Okres dostaw</t>
  </si>
  <si>
    <t>Parametry
dystrybucyjne</t>
  </si>
  <si>
    <t>Numer
punktu</t>
  </si>
  <si>
    <t xml:space="preserve">Współczynnik konwersji m3 na kWh: </t>
  </si>
  <si>
    <t>Nazwa punktu poboru</t>
  </si>
  <si>
    <t>Adres punktu poboru</t>
  </si>
  <si>
    <t>3</t>
  </si>
  <si>
    <t>W-5.1</t>
  </si>
  <si>
    <t>7</t>
  </si>
  <si>
    <t>2</t>
  </si>
  <si>
    <t>4</t>
  </si>
  <si>
    <t>1</t>
  </si>
  <si>
    <t>-</t>
  </si>
  <si>
    <t>W-3.6</t>
  </si>
  <si>
    <t>W-2.1</t>
  </si>
  <si>
    <t>W-4</t>
  </si>
  <si>
    <t>6</t>
  </si>
  <si>
    <t>Spacerowa</t>
  </si>
  <si>
    <t>25</t>
  </si>
  <si>
    <t>38</t>
  </si>
  <si>
    <t>Brzeziny</t>
  </si>
  <si>
    <t xml:space="preserve">Szkolna </t>
  </si>
  <si>
    <t>26-026</t>
  </si>
  <si>
    <t>Morawica</t>
  </si>
  <si>
    <t>Centrum Samorządowe</t>
  </si>
  <si>
    <t xml:space="preserve">Morawica </t>
  </si>
  <si>
    <t>Zespół Placówek Oświatowych w Morawicy</t>
  </si>
  <si>
    <t>005153449</t>
  </si>
  <si>
    <t>Towarzystwo Ekorozwoju Radomic</t>
  </si>
  <si>
    <t>Radomice</t>
  </si>
  <si>
    <t>110a</t>
  </si>
  <si>
    <t>005137451</t>
  </si>
  <si>
    <t>Bilcza</t>
  </si>
  <si>
    <t>Kryta pływalnia "KORAL" w Morawicy</t>
  </si>
  <si>
    <t>Ochotnicza Straż Pożarna Bilcza</t>
  </si>
  <si>
    <t xml:space="preserve">Kielecka </t>
  </si>
  <si>
    <t>005200188</t>
  </si>
  <si>
    <t>Ochotnicza Straż Pożarna Brzeziny</t>
  </si>
  <si>
    <t>005194860</t>
  </si>
  <si>
    <t>Ochotnicza Straż Pożarna w Woli Morawickiej</t>
  </si>
  <si>
    <t>Wola Morawicka</t>
  </si>
  <si>
    <t>Podemłynie</t>
  </si>
  <si>
    <t>005153407</t>
  </si>
  <si>
    <t>Stowarzyszenie Wola Morawicka</t>
  </si>
  <si>
    <t>Zakład Gospodarki Komunalnej w Morawicy Sp. z o.o.</t>
  </si>
  <si>
    <t>Kielecka</t>
  </si>
  <si>
    <t>005137445</t>
  </si>
  <si>
    <t>Złota</t>
  </si>
  <si>
    <t>1C</t>
  </si>
  <si>
    <t>009162479</t>
  </si>
  <si>
    <t>Miasto i Gmina Morawica</t>
  </si>
  <si>
    <t>6572630604</t>
  </si>
  <si>
    <t>ul. Szkolna 1, Brzeziny, 26-026 Morawica</t>
  </si>
  <si>
    <t>6572421496</t>
  </si>
  <si>
    <t>ul. Szkolna 2, Bilcza, 26-026 Morawica</t>
  </si>
  <si>
    <t>6572783667</t>
  </si>
  <si>
    <t>ul. Kielecka 25, Bilcza, 26-026 Morawica</t>
  </si>
  <si>
    <t>6572398805</t>
  </si>
  <si>
    <t>ul. Podemłynie 3, Wola Morawicka, 26-026 Morawica</t>
  </si>
  <si>
    <t>6572457301</t>
  </si>
  <si>
    <t>ul. Podemłynie 1, Wola Morawicka, 26-026 Morawica</t>
  </si>
  <si>
    <t>6572741640</t>
  </si>
  <si>
    <t>6571025692</t>
  </si>
  <si>
    <t>Nabywca</t>
  </si>
  <si>
    <t>26-026 Morawica</t>
  </si>
  <si>
    <t>ul. Spacerowa 7</t>
  </si>
  <si>
    <t>657-26-30-604</t>
  </si>
  <si>
    <t>Urząd Miasta i Gminy w Morawicy</t>
  </si>
  <si>
    <t>Szacowany pobór paliwa gazowego w okresie trwania umowy [m3]</t>
  </si>
  <si>
    <t>Szacowany pobór paliwa gazowego w okresie trwania umowy [kWh]</t>
  </si>
  <si>
    <t xml:space="preserve">Szkoła Podstawowa im. Jana Pawła II w Brzezinach </t>
  </si>
  <si>
    <t>PL0031934174</t>
  </si>
  <si>
    <t>PL0031934272</t>
  </si>
  <si>
    <t>PL0031934138</t>
  </si>
  <si>
    <t>PL0031937440</t>
  </si>
  <si>
    <t>PL0031934336</t>
  </si>
  <si>
    <t>PL0031934139</t>
  </si>
  <si>
    <t>PL0031937439</t>
  </si>
  <si>
    <t>PL0031934141</t>
  </si>
  <si>
    <t>9</t>
  </si>
  <si>
    <t>PL0031940018</t>
  </si>
  <si>
    <t>ul. Spacerowa 7, 26-026 Morawica</t>
  </si>
  <si>
    <t>ul. Szkolna 4, 26-026 Morawica</t>
  </si>
  <si>
    <t>Ochotnicza Straż Pożarna</t>
  </si>
  <si>
    <t>ul. Szkolna 3, Brzeziny, 26-026 Morawica</t>
  </si>
  <si>
    <t>6572485467</t>
  </si>
  <si>
    <t>ul. Szkolna 6, 26-026 Morawica</t>
  </si>
  <si>
    <t>ul. Kielecka 9, 26-026 Morawica</t>
  </si>
  <si>
    <t>Obecny
sprzedawca</t>
  </si>
  <si>
    <t xml:space="preserve">działając w imieniu własnym oraz w imieniu i na rzecz nw. zamawiających </t>
  </si>
  <si>
    <t>Szkoła Podstawowa im. ks. Piotra Ściegiennego w Bilczy</t>
  </si>
  <si>
    <t>Szkoła Podstawowa im. ks. Piotra Ściegiennego w Bilczy - żłobek</t>
  </si>
  <si>
    <t>009287462</t>
  </si>
  <si>
    <t>Zespół Placówek Oświatowych w Morawicy - przedszkole</t>
  </si>
  <si>
    <t>X
2019</t>
  </si>
  <si>
    <t>XI
2019</t>
  </si>
  <si>
    <t>XII
2019</t>
  </si>
  <si>
    <t>I
2020</t>
  </si>
  <si>
    <t>II
2020</t>
  </si>
  <si>
    <t>III
2020</t>
  </si>
  <si>
    <t>IV
2020</t>
  </si>
  <si>
    <t>V
2020</t>
  </si>
  <si>
    <t>VI
2020</t>
  </si>
  <si>
    <t>VII
2020</t>
  </si>
  <si>
    <t>VIII
2020</t>
  </si>
  <si>
    <t>IX
2020</t>
  </si>
  <si>
    <t>Odbiorca (adres do przesyłania faktur)</t>
  </si>
  <si>
    <t>Zmiana
sprzedawcy</t>
  </si>
  <si>
    <t>Operator Systemu Dystrybucyjnego: Polska Spółka Gazownictwa Sp. z o.o. - obszar taryfowy tarnowski</t>
  </si>
  <si>
    <t>CEZ Trade Polska Sp. z o.o.</t>
  </si>
  <si>
    <t>PGNiG Obrót Detaliczny Sp. z o.o.</t>
  </si>
  <si>
    <t>kolejna</t>
  </si>
  <si>
    <t>pierwsza</t>
  </si>
  <si>
    <t>"KORAL" Sport i Rekreacja Sp. z o.o.</t>
  </si>
  <si>
    <t>Miasto i Gmina Morawica. Kompleksowa dostawa gazu ziemnego /wraz z usługą dystrybucji/ w okresie od 01.10.2019r. do 30.09.2020r.</t>
  </si>
  <si>
    <t>Miasto i Gmina Morawica.</t>
  </si>
  <si>
    <t>Załącznik nr 1 do SIWZ</t>
  </si>
  <si>
    <t>WYKAZ PUNKTÓW ODBIORU</t>
  </si>
  <si>
    <t>Radomice ul. Główna 2, 26-026 Morawica</t>
  </si>
  <si>
    <t>Hala sportowa w Bilczy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</si>
</sst>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_-* #,##0.0\ _z_ł_-;\-* #,##0.0\ _z_ł_-;_-* &quot;-&quot;??\ _z_ł_-;_-@_-"/>
    <numFmt numFmtId="167" formatCode="_-* #,##0\ _z_ł_-;\-* #,##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"/>
    <numFmt numFmtId="173" formatCode="[$-415]dddd\,\ d\ mmmm\ yyyy"/>
    <numFmt numFmtId="174" formatCode="#,##0.00000"/>
    <numFmt numFmtId="175" formatCode="0.00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u val="single"/>
      <sz val="11"/>
      <color indexed="20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u val="single"/>
      <sz val="11"/>
      <color theme="11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  <font>
      <sz val="9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right" vertical="center"/>
    </xf>
    <xf numFmtId="1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 quotePrefix="1">
      <alignment horizontal="left" vertical="center" wrapText="1"/>
    </xf>
    <xf numFmtId="3" fontId="4" fillId="0" borderId="0" xfId="0" applyNumberFormat="1" applyFont="1" applyFill="1" applyBorder="1" applyAlignment="1" quotePrefix="1">
      <alignment horizontal="center" vertical="center" wrapText="1"/>
    </xf>
    <xf numFmtId="3" fontId="4" fillId="0" borderId="12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  <protection/>
    </xf>
    <xf numFmtId="3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3" fontId="4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0" xfId="0" applyNumberFormat="1" applyFont="1" applyFill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mian\_Grupy%20zakupowe\_GAZ%20Norda%202017\Norda%202017%20gaz%20-%20oszacowanie%20warto&#347;ci%20przedmiotu%20zam&#243;wienia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sum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tabSelected="1" zoomScalePageLayoutView="0" workbookViewId="0" topLeftCell="A15">
      <selection activeCell="B26" sqref="B26"/>
    </sheetView>
  </sheetViews>
  <sheetFormatPr defaultColWidth="9.00390625" defaultRowHeight="19.5" customHeight="1"/>
  <cols>
    <col min="1" max="1" width="2.875" style="14" bestFit="1" customWidth="1"/>
    <col min="2" max="2" width="20.00390625" style="8" customWidth="1"/>
    <col min="3" max="3" width="9.75390625" style="8" bestFit="1" customWidth="1"/>
    <col min="4" max="4" width="7.125" style="31" bestFit="1" customWidth="1"/>
    <col min="5" max="5" width="4.375" style="41" bestFit="1" customWidth="1"/>
    <col min="6" max="6" width="4.375" style="31" bestFit="1" customWidth="1"/>
    <col min="7" max="7" width="6.125" style="8" bestFit="1" customWidth="1"/>
    <col min="8" max="8" width="8.625" style="17" bestFit="1" customWidth="1"/>
    <col min="9" max="9" width="5.625" style="10" customWidth="1"/>
    <col min="10" max="10" width="5.625" style="7" customWidth="1"/>
    <col min="11" max="22" width="4.625" style="11" customWidth="1"/>
    <col min="23" max="35" width="5.625" style="11" customWidth="1"/>
    <col min="36" max="36" width="6.625" style="11" customWidth="1"/>
    <col min="37" max="37" width="19.75390625" style="8" customWidth="1"/>
    <col min="38" max="38" width="22.875" style="8" customWidth="1"/>
    <col min="39" max="39" width="7.125" style="8" customWidth="1"/>
    <col min="40" max="40" width="20.25390625" style="8" customWidth="1"/>
    <col min="41" max="41" width="20.375" style="8" customWidth="1"/>
    <col min="42" max="42" width="20.00390625" style="8" bestFit="1" customWidth="1"/>
    <col min="43" max="43" width="7.375" style="14" bestFit="1" customWidth="1"/>
    <col min="44" max="45" width="8.125" style="12" customWidth="1"/>
    <col min="46" max="47" width="9.00390625" style="7" customWidth="1"/>
    <col min="48" max="49" width="9.00390625" style="13" customWidth="1"/>
    <col min="50" max="16384" width="9.00390625" style="7" customWidth="1"/>
  </cols>
  <sheetData>
    <row r="1" spans="1:45" ht="37.5" customHeight="1">
      <c r="A1" s="58" t="s">
        <v>131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</row>
    <row r="2" spans="1:45" ht="37.5" customHeight="1">
      <c r="A2" s="54"/>
      <c r="B2" s="54" t="s">
        <v>133</v>
      </c>
      <c r="C2" s="54"/>
      <c r="D2" s="54"/>
      <c r="E2" s="58" t="s">
        <v>134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4"/>
      <c r="AR2" s="54"/>
      <c r="AS2" s="54"/>
    </row>
    <row r="3" spans="2:45" ht="19.5" customHeight="1">
      <c r="B3" s="16"/>
      <c r="C3" s="19"/>
      <c r="D3" s="19"/>
      <c r="E3" s="15"/>
      <c r="F3" s="14"/>
      <c r="G3" s="7"/>
      <c r="H3" s="9"/>
      <c r="AR3" s="18"/>
      <c r="AS3" s="18"/>
    </row>
    <row r="4" spans="2:45" ht="19.5" customHeight="1">
      <c r="B4" s="16" t="s">
        <v>20</v>
      </c>
      <c r="C4" s="20">
        <v>11.3</v>
      </c>
      <c r="D4" s="19"/>
      <c r="E4" s="15"/>
      <c r="F4" s="14"/>
      <c r="G4" s="7"/>
      <c r="H4" s="9"/>
      <c r="AR4" s="18"/>
      <c r="AS4" s="18"/>
    </row>
    <row r="5" spans="2:45" ht="19.5" customHeight="1">
      <c r="B5" s="16"/>
      <c r="C5" s="20"/>
      <c r="D5" s="19"/>
      <c r="E5" s="15"/>
      <c r="F5" s="14"/>
      <c r="G5" s="7"/>
      <c r="H5" s="9"/>
      <c r="AR5" s="18"/>
      <c r="AS5" s="18"/>
    </row>
    <row r="6" spans="2:10" ht="19.5" customHeight="1">
      <c r="B6" s="23" t="s">
        <v>8</v>
      </c>
      <c r="C6" s="60" t="s">
        <v>132</v>
      </c>
      <c r="D6" s="60"/>
      <c r="E6" s="60"/>
      <c r="F6" s="60"/>
      <c r="G6" s="60"/>
      <c r="H6" s="60"/>
      <c r="I6" s="24"/>
      <c r="J6" s="25"/>
    </row>
    <row r="7" spans="2:10" ht="19.5" customHeight="1">
      <c r="B7" s="23" t="s">
        <v>9</v>
      </c>
      <c r="C7" s="60" t="s">
        <v>83</v>
      </c>
      <c r="D7" s="60"/>
      <c r="E7" s="60"/>
      <c r="F7" s="60"/>
      <c r="G7" s="60"/>
      <c r="H7" s="60"/>
      <c r="I7" s="26"/>
      <c r="J7" s="25"/>
    </row>
    <row r="8" spans="2:10" ht="19.5" customHeight="1">
      <c r="B8" s="23" t="s">
        <v>10</v>
      </c>
      <c r="C8" s="60" t="s">
        <v>84</v>
      </c>
      <c r="D8" s="60"/>
      <c r="E8" s="60"/>
      <c r="F8" s="60"/>
      <c r="G8" s="60"/>
      <c r="H8" s="60"/>
      <c r="I8" s="26"/>
      <c r="J8" s="25"/>
    </row>
    <row r="9" spans="2:10" ht="19.5" customHeight="1">
      <c r="B9" s="22"/>
      <c r="C9" s="60" t="s">
        <v>82</v>
      </c>
      <c r="D9" s="60"/>
      <c r="E9" s="60"/>
      <c r="F9" s="60"/>
      <c r="G9" s="60"/>
      <c r="H9" s="60"/>
      <c r="I9" s="27"/>
      <c r="J9" s="25"/>
    </row>
    <row r="10" spans="2:10" ht="19.5" customHeight="1">
      <c r="B10" s="22"/>
      <c r="C10" s="60" t="s">
        <v>81</v>
      </c>
      <c r="D10" s="60"/>
      <c r="E10" s="60"/>
      <c r="F10" s="60"/>
      <c r="G10" s="60"/>
      <c r="H10" s="60"/>
      <c r="I10" s="27"/>
      <c r="J10" s="25"/>
    </row>
    <row r="11" spans="2:43" ht="19.5" customHeight="1">
      <c r="B11" s="22"/>
      <c r="C11" s="70" t="s">
        <v>106</v>
      </c>
      <c r="D11" s="70"/>
      <c r="E11" s="70"/>
      <c r="F11" s="70"/>
      <c r="G11" s="70"/>
      <c r="H11" s="70"/>
      <c r="I11" s="28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7"/>
      <c r="AP11" s="55"/>
      <c r="AQ11" s="30"/>
    </row>
    <row r="12" spans="1:49" s="31" customFormat="1" ht="30" customHeight="1">
      <c r="A12" s="61" t="s">
        <v>1</v>
      </c>
      <c r="B12" s="61" t="s">
        <v>21</v>
      </c>
      <c r="C12" s="61" t="s">
        <v>22</v>
      </c>
      <c r="D12" s="61"/>
      <c r="E12" s="61"/>
      <c r="F12" s="61"/>
      <c r="G12" s="61"/>
      <c r="H12" s="68" t="s">
        <v>19</v>
      </c>
      <c r="I12" s="61" t="s">
        <v>18</v>
      </c>
      <c r="J12" s="62"/>
      <c r="K12" s="65" t="s">
        <v>85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7"/>
      <c r="X12" s="65" t="s">
        <v>86</v>
      </c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7"/>
      <c r="AK12" s="71" t="s">
        <v>80</v>
      </c>
      <c r="AL12" s="59"/>
      <c r="AM12" s="59"/>
      <c r="AN12" s="59" t="s">
        <v>123</v>
      </c>
      <c r="AO12" s="59"/>
      <c r="AP12" s="59" t="s">
        <v>105</v>
      </c>
      <c r="AQ12" s="69" t="s">
        <v>124</v>
      </c>
      <c r="AR12" s="72" t="s">
        <v>17</v>
      </c>
      <c r="AS12" s="72"/>
      <c r="AV12" s="35"/>
      <c r="AW12" s="35"/>
    </row>
    <row r="13" spans="1:49" s="31" customFormat="1" ht="30" customHeight="1">
      <c r="A13" s="61"/>
      <c r="B13" s="61"/>
      <c r="C13" s="47" t="s">
        <v>6</v>
      </c>
      <c r="D13" s="47" t="s">
        <v>7</v>
      </c>
      <c r="E13" s="48" t="s">
        <v>15</v>
      </c>
      <c r="F13" s="47" t="s">
        <v>16</v>
      </c>
      <c r="G13" s="47" t="s">
        <v>3</v>
      </c>
      <c r="H13" s="68"/>
      <c r="I13" s="49" t="s">
        <v>11</v>
      </c>
      <c r="J13" s="51" t="s">
        <v>12</v>
      </c>
      <c r="K13" s="44" t="s">
        <v>111</v>
      </c>
      <c r="L13" s="36" t="s">
        <v>112</v>
      </c>
      <c r="M13" s="36" t="s">
        <v>113</v>
      </c>
      <c r="N13" s="36" t="s">
        <v>114</v>
      </c>
      <c r="O13" s="36" t="s">
        <v>115</v>
      </c>
      <c r="P13" s="36" t="s">
        <v>116</v>
      </c>
      <c r="Q13" s="36" t="s">
        <v>117</v>
      </c>
      <c r="R13" s="36" t="s">
        <v>118</v>
      </c>
      <c r="S13" s="36" t="s">
        <v>119</v>
      </c>
      <c r="T13" s="36" t="s">
        <v>120</v>
      </c>
      <c r="U13" s="36" t="s">
        <v>121</v>
      </c>
      <c r="V13" s="36" t="s">
        <v>122</v>
      </c>
      <c r="W13" s="43" t="s">
        <v>2</v>
      </c>
      <c r="X13" s="44" t="s">
        <v>111</v>
      </c>
      <c r="Y13" s="36" t="s">
        <v>112</v>
      </c>
      <c r="Z13" s="36" t="s">
        <v>113</v>
      </c>
      <c r="AA13" s="36" t="s">
        <v>114</v>
      </c>
      <c r="AB13" s="36" t="s">
        <v>115</v>
      </c>
      <c r="AC13" s="36" t="s">
        <v>116</v>
      </c>
      <c r="AD13" s="36" t="s">
        <v>117</v>
      </c>
      <c r="AE13" s="36" t="s">
        <v>118</v>
      </c>
      <c r="AF13" s="36" t="s">
        <v>119</v>
      </c>
      <c r="AG13" s="36" t="s">
        <v>120</v>
      </c>
      <c r="AH13" s="36" t="s">
        <v>121</v>
      </c>
      <c r="AI13" s="36" t="s">
        <v>122</v>
      </c>
      <c r="AJ13" s="43" t="s">
        <v>2</v>
      </c>
      <c r="AK13" s="33" t="s">
        <v>5</v>
      </c>
      <c r="AL13" s="32" t="s">
        <v>4</v>
      </c>
      <c r="AM13" s="32" t="s">
        <v>0</v>
      </c>
      <c r="AN13" s="32" t="s">
        <v>5</v>
      </c>
      <c r="AO13" s="32" t="s">
        <v>4</v>
      </c>
      <c r="AP13" s="59"/>
      <c r="AQ13" s="69"/>
      <c r="AR13" s="34" t="s">
        <v>13</v>
      </c>
      <c r="AS13" s="34" t="s">
        <v>14</v>
      </c>
      <c r="AV13" s="35"/>
      <c r="AW13" s="35"/>
    </row>
    <row r="14" spans="1:47" ht="33.75" customHeight="1">
      <c r="A14" s="32">
        <v>1</v>
      </c>
      <c r="B14" s="3" t="s">
        <v>41</v>
      </c>
      <c r="C14" s="1" t="s">
        <v>42</v>
      </c>
      <c r="D14" s="1" t="s">
        <v>34</v>
      </c>
      <c r="E14" s="2" t="s">
        <v>25</v>
      </c>
      <c r="F14" s="2" t="s">
        <v>39</v>
      </c>
      <c r="G14" s="1" t="s">
        <v>40</v>
      </c>
      <c r="H14" s="2" t="s">
        <v>89</v>
      </c>
      <c r="I14" s="4">
        <v>285</v>
      </c>
      <c r="J14" s="5" t="s">
        <v>24</v>
      </c>
      <c r="K14" s="46">
        <v>2385</v>
      </c>
      <c r="L14" s="6">
        <v>3197</v>
      </c>
      <c r="M14" s="6">
        <v>3890</v>
      </c>
      <c r="N14" s="6">
        <v>3984</v>
      </c>
      <c r="O14" s="6">
        <v>3208</v>
      </c>
      <c r="P14" s="6">
        <v>3109</v>
      </c>
      <c r="Q14" s="6">
        <v>1777</v>
      </c>
      <c r="R14" s="6">
        <v>1167</v>
      </c>
      <c r="S14" s="6">
        <v>295</v>
      </c>
      <c r="T14" s="6">
        <v>229</v>
      </c>
      <c r="U14" s="6">
        <v>334</v>
      </c>
      <c r="V14" s="6">
        <v>628</v>
      </c>
      <c r="W14" s="38">
        <f>SUM(K14:V14)</f>
        <v>24203</v>
      </c>
      <c r="X14" s="46">
        <f aca="true" t="shared" si="0" ref="X14:AI15">ROUND(K14*$C$4,0)</f>
        <v>26951</v>
      </c>
      <c r="Y14" s="6">
        <f t="shared" si="0"/>
        <v>36126</v>
      </c>
      <c r="Z14" s="6">
        <f t="shared" si="0"/>
        <v>43957</v>
      </c>
      <c r="AA14" s="6">
        <f t="shared" si="0"/>
        <v>45019</v>
      </c>
      <c r="AB14" s="6">
        <f t="shared" si="0"/>
        <v>36250</v>
      </c>
      <c r="AC14" s="6">
        <f t="shared" si="0"/>
        <v>35132</v>
      </c>
      <c r="AD14" s="6">
        <f t="shared" si="0"/>
        <v>20080</v>
      </c>
      <c r="AE14" s="6">
        <f t="shared" si="0"/>
        <v>13187</v>
      </c>
      <c r="AF14" s="6">
        <f t="shared" si="0"/>
        <v>3334</v>
      </c>
      <c r="AG14" s="6">
        <f t="shared" si="0"/>
        <v>2588</v>
      </c>
      <c r="AH14" s="6">
        <f t="shared" si="0"/>
        <v>3774</v>
      </c>
      <c r="AI14" s="6">
        <f t="shared" si="0"/>
        <v>7096</v>
      </c>
      <c r="AJ14" s="38">
        <f aca="true" t="shared" si="1" ref="AJ14:AJ30">SUM(X14:AI14)</f>
        <v>273494</v>
      </c>
      <c r="AK14" s="56" t="s">
        <v>67</v>
      </c>
      <c r="AL14" s="57" t="s">
        <v>98</v>
      </c>
      <c r="AM14" s="32" t="s">
        <v>68</v>
      </c>
      <c r="AN14" s="57" t="s">
        <v>67</v>
      </c>
      <c r="AO14" s="57" t="s">
        <v>98</v>
      </c>
      <c r="AP14" s="57" t="s">
        <v>126</v>
      </c>
      <c r="AQ14" s="39" t="s">
        <v>128</v>
      </c>
      <c r="AR14" s="40">
        <v>43739</v>
      </c>
      <c r="AS14" s="40">
        <v>44104</v>
      </c>
      <c r="AU14" s="21"/>
    </row>
    <row r="15" spans="1:47" ht="33.75" customHeight="1">
      <c r="A15" s="32">
        <v>2</v>
      </c>
      <c r="B15" s="3" t="s">
        <v>43</v>
      </c>
      <c r="C15" s="1" t="s">
        <v>42</v>
      </c>
      <c r="D15" s="1" t="s">
        <v>38</v>
      </c>
      <c r="E15" s="2" t="s">
        <v>27</v>
      </c>
      <c r="F15" s="2" t="s">
        <v>39</v>
      </c>
      <c r="G15" s="1" t="s">
        <v>40</v>
      </c>
      <c r="H15" s="2" t="s">
        <v>90</v>
      </c>
      <c r="I15" s="4">
        <v>439</v>
      </c>
      <c r="J15" s="5" t="s">
        <v>24</v>
      </c>
      <c r="K15" s="46">
        <v>6629</v>
      </c>
      <c r="L15" s="6">
        <v>9175</v>
      </c>
      <c r="M15" s="6">
        <v>8505</v>
      </c>
      <c r="N15" s="6">
        <v>11128</v>
      </c>
      <c r="O15" s="6">
        <v>12400</v>
      </c>
      <c r="P15" s="6">
        <v>12195</v>
      </c>
      <c r="Q15" s="6">
        <v>2379</v>
      </c>
      <c r="R15" s="6">
        <v>607</v>
      </c>
      <c r="S15" s="6">
        <v>277</v>
      </c>
      <c r="T15" s="6">
        <v>281</v>
      </c>
      <c r="U15" s="6">
        <v>277</v>
      </c>
      <c r="V15" s="6">
        <v>1161</v>
      </c>
      <c r="W15" s="38">
        <f aca="true" t="shared" si="2" ref="W15:W30">SUM(K15:V15)</f>
        <v>65014</v>
      </c>
      <c r="X15" s="46">
        <f t="shared" si="0"/>
        <v>74908</v>
      </c>
      <c r="Y15" s="6">
        <f t="shared" si="0"/>
        <v>103678</v>
      </c>
      <c r="Z15" s="6">
        <f t="shared" si="0"/>
        <v>96107</v>
      </c>
      <c r="AA15" s="6">
        <f t="shared" si="0"/>
        <v>125746</v>
      </c>
      <c r="AB15" s="6">
        <f t="shared" si="0"/>
        <v>140120</v>
      </c>
      <c r="AC15" s="6">
        <f t="shared" si="0"/>
        <v>137804</v>
      </c>
      <c r="AD15" s="6">
        <f t="shared" si="0"/>
        <v>26883</v>
      </c>
      <c r="AE15" s="6">
        <f t="shared" si="0"/>
        <v>6859</v>
      </c>
      <c r="AF15" s="6">
        <f t="shared" si="0"/>
        <v>3130</v>
      </c>
      <c r="AG15" s="6">
        <f t="shared" si="0"/>
        <v>3175</v>
      </c>
      <c r="AH15" s="6">
        <f t="shared" si="0"/>
        <v>3130</v>
      </c>
      <c r="AI15" s="6">
        <f t="shared" si="0"/>
        <v>13119</v>
      </c>
      <c r="AJ15" s="38">
        <f t="shared" si="1"/>
        <v>734659</v>
      </c>
      <c r="AK15" s="56" t="s">
        <v>67</v>
      </c>
      <c r="AL15" s="57" t="s">
        <v>98</v>
      </c>
      <c r="AM15" s="32">
        <v>6572630604</v>
      </c>
      <c r="AN15" s="57" t="s">
        <v>43</v>
      </c>
      <c r="AO15" s="57" t="s">
        <v>99</v>
      </c>
      <c r="AP15" s="57" t="s">
        <v>126</v>
      </c>
      <c r="AQ15" s="39" t="s">
        <v>128</v>
      </c>
      <c r="AR15" s="40">
        <v>43739</v>
      </c>
      <c r="AS15" s="40">
        <v>44104</v>
      </c>
      <c r="AU15" s="13"/>
    </row>
    <row r="16" spans="1:45" ht="33.75" customHeight="1">
      <c r="A16" s="32">
        <v>3</v>
      </c>
      <c r="B16" s="3" t="s">
        <v>110</v>
      </c>
      <c r="C16" s="1" t="s">
        <v>42</v>
      </c>
      <c r="D16" s="1" t="s">
        <v>38</v>
      </c>
      <c r="E16" s="2" t="s">
        <v>27</v>
      </c>
      <c r="F16" s="2" t="s">
        <v>39</v>
      </c>
      <c r="G16" s="1" t="s">
        <v>40</v>
      </c>
      <c r="H16" s="2" t="s">
        <v>44</v>
      </c>
      <c r="I16" s="4" t="s">
        <v>29</v>
      </c>
      <c r="J16" s="5" t="s">
        <v>30</v>
      </c>
      <c r="K16" s="53">
        <v>244</v>
      </c>
      <c r="L16" s="64">
        <v>272</v>
      </c>
      <c r="M16" s="64"/>
      <c r="N16" s="64">
        <v>308</v>
      </c>
      <c r="O16" s="64"/>
      <c r="P16" s="64">
        <v>449</v>
      </c>
      <c r="Q16" s="64"/>
      <c r="R16" s="64">
        <v>208</v>
      </c>
      <c r="S16" s="64"/>
      <c r="T16" s="64">
        <v>114</v>
      </c>
      <c r="U16" s="64"/>
      <c r="V16" s="50">
        <v>163</v>
      </c>
      <c r="W16" s="38">
        <f>SUM(K16:V16)</f>
        <v>1758</v>
      </c>
      <c r="X16" s="53">
        <f aca="true" t="shared" si="3" ref="X16:Y20">ROUND(K16*$C$4,0)</f>
        <v>2757</v>
      </c>
      <c r="Y16" s="64">
        <f t="shared" si="3"/>
        <v>3074</v>
      </c>
      <c r="Z16" s="64"/>
      <c r="AA16" s="64">
        <f>ROUND(N16*$C$4,0)</f>
        <v>3480</v>
      </c>
      <c r="AB16" s="64"/>
      <c r="AC16" s="64">
        <f>ROUND(P16*$C$4,0)</f>
        <v>5074</v>
      </c>
      <c r="AD16" s="64"/>
      <c r="AE16" s="64">
        <f>ROUND(R16*$C$4,0)</f>
        <v>2350</v>
      </c>
      <c r="AF16" s="64"/>
      <c r="AG16" s="64">
        <f>ROUND(T16*$C$4,0)</f>
        <v>1288</v>
      </c>
      <c r="AH16" s="64"/>
      <c r="AI16" s="50">
        <f>ROUND(V16*$C$4,0)</f>
        <v>1842</v>
      </c>
      <c r="AJ16" s="38">
        <f t="shared" si="1"/>
        <v>19865</v>
      </c>
      <c r="AK16" s="56" t="s">
        <v>67</v>
      </c>
      <c r="AL16" s="57" t="s">
        <v>98</v>
      </c>
      <c r="AM16" s="32" t="s">
        <v>68</v>
      </c>
      <c r="AN16" s="57" t="s">
        <v>43</v>
      </c>
      <c r="AO16" s="57" t="s">
        <v>99</v>
      </c>
      <c r="AP16" s="57" t="s">
        <v>126</v>
      </c>
      <c r="AQ16" s="39" t="s">
        <v>128</v>
      </c>
      <c r="AR16" s="40">
        <v>43739</v>
      </c>
      <c r="AS16" s="40">
        <v>44104</v>
      </c>
    </row>
    <row r="17" spans="1:45" ht="33.75" customHeight="1">
      <c r="A17" s="32">
        <v>4</v>
      </c>
      <c r="B17" s="3" t="s">
        <v>107</v>
      </c>
      <c r="C17" s="1" t="s">
        <v>49</v>
      </c>
      <c r="D17" s="1" t="s">
        <v>38</v>
      </c>
      <c r="E17" s="2" t="s">
        <v>26</v>
      </c>
      <c r="F17" s="2" t="s">
        <v>39</v>
      </c>
      <c r="G17" s="1" t="s">
        <v>40</v>
      </c>
      <c r="H17" s="2" t="s">
        <v>91</v>
      </c>
      <c r="I17" s="4">
        <v>384</v>
      </c>
      <c r="J17" s="5" t="s">
        <v>24</v>
      </c>
      <c r="K17" s="46">
        <v>3624</v>
      </c>
      <c r="L17" s="6">
        <v>5389</v>
      </c>
      <c r="M17" s="6">
        <v>6815</v>
      </c>
      <c r="N17" s="6">
        <v>7833</v>
      </c>
      <c r="O17" s="6">
        <v>8030</v>
      </c>
      <c r="P17" s="6">
        <v>7061</v>
      </c>
      <c r="Q17" s="6">
        <v>1964</v>
      </c>
      <c r="R17" s="6">
        <v>486</v>
      </c>
      <c r="S17" s="6">
        <v>446</v>
      </c>
      <c r="T17" s="6">
        <v>90</v>
      </c>
      <c r="U17" s="6">
        <v>72</v>
      </c>
      <c r="V17" s="6">
        <v>511</v>
      </c>
      <c r="W17" s="38">
        <f t="shared" si="2"/>
        <v>42321</v>
      </c>
      <c r="X17" s="46">
        <f t="shared" si="3"/>
        <v>40951</v>
      </c>
      <c r="Y17" s="6">
        <f t="shared" si="3"/>
        <v>60896</v>
      </c>
      <c r="Z17" s="6">
        <f>ROUND(M17*$C$4,0)</f>
        <v>77010</v>
      </c>
      <c r="AA17" s="6">
        <f>ROUND(N17*$C$4,0)</f>
        <v>88513</v>
      </c>
      <c r="AB17" s="6">
        <f>ROUND(O17*$C$4,0)</f>
        <v>90739</v>
      </c>
      <c r="AC17" s="6">
        <f>ROUND(P17*$C$4,0)</f>
        <v>79789</v>
      </c>
      <c r="AD17" s="6">
        <f>ROUND(Q17*$C$4,0)</f>
        <v>22193</v>
      </c>
      <c r="AE17" s="6">
        <f>ROUND(R17*$C$4,0)</f>
        <v>5492</v>
      </c>
      <c r="AF17" s="6">
        <f>ROUND(S17*$C$4,0)</f>
        <v>5040</v>
      </c>
      <c r="AG17" s="6">
        <f>ROUND(T17*$C$4,0)</f>
        <v>1017</v>
      </c>
      <c r="AH17" s="6">
        <f>ROUND(U17*$C$4,0)</f>
        <v>814</v>
      </c>
      <c r="AI17" s="6">
        <f>ROUND(V17*$C$4,0)</f>
        <v>5774</v>
      </c>
      <c r="AJ17" s="38">
        <f t="shared" si="1"/>
        <v>478228</v>
      </c>
      <c r="AK17" s="56" t="s">
        <v>67</v>
      </c>
      <c r="AL17" s="57" t="s">
        <v>98</v>
      </c>
      <c r="AM17" s="32" t="s">
        <v>68</v>
      </c>
      <c r="AN17" s="57" t="s">
        <v>107</v>
      </c>
      <c r="AO17" s="57" t="s">
        <v>71</v>
      </c>
      <c r="AP17" s="57" t="s">
        <v>126</v>
      </c>
      <c r="AQ17" s="39" t="s">
        <v>128</v>
      </c>
      <c r="AR17" s="40">
        <v>43739</v>
      </c>
      <c r="AS17" s="40">
        <v>44104</v>
      </c>
    </row>
    <row r="18" spans="1:45" ht="33.75" customHeight="1">
      <c r="A18" s="32">
        <v>5</v>
      </c>
      <c r="B18" s="3" t="s">
        <v>108</v>
      </c>
      <c r="C18" s="1" t="s">
        <v>49</v>
      </c>
      <c r="D18" s="1" t="s">
        <v>38</v>
      </c>
      <c r="E18" s="2" t="s">
        <v>26</v>
      </c>
      <c r="F18" s="2" t="s">
        <v>39</v>
      </c>
      <c r="G18" s="1" t="s">
        <v>40</v>
      </c>
      <c r="H18" s="2" t="s">
        <v>109</v>
      </c>
      <c r="I18" s="4" t="s">
        <v>29</v>
      </c>
      <c r="J18" s="5" t="s">
        <v>32</v>
      </c>
      <c r="K18" s="46">
        <v>414</v>
      </c>
      <c r="L18" s="6">
        <v>733</v>
      </c>
      <c r="M18" s="6">
        <v>904</v>
      </c>
      <c r="N18" s="6">
        <v>1378</v>
      </c>
      <c r="O18" s="6">
        <v>682</v>
      </c>
      <c r="P18" s="6">
        <v>855</v>
      </c>
      <c r="Q18" s="6">
        <v>472</v>
      </c>
      <c r="R18" s="6">
        <v>258</v>
      </c>
      <c r="S18" s="6">
        <v>50</v>
      </c>
      <c r="T18" s="6">
        <v>30</v>
      </c>
      <c r="U18" s="6">
        <v>40</v>
      </c>
      <c r="V18" s="6">
        <v>86</v>
      </c>
      <c r="W18" s="38">
        <f t="shared" si="2"/>
        <v>5902</v>
      </c>
      <c r="X18" s="46">
        <f t="shared" si="3"/>
        <v>4678</v>
      </c>
      <c r="Y18" s="6">
        <f t="shared" si="3"/>
        <v>8283</v>
      </c>
      <c r="Z18" s="6">
        <f>ROUND(M18*$C$4,0)</f>
        <v>10215</v>
      </c>
      <c r="AA18" s="6">
        <f>ROUND(N18*$C$4,0)</f>
        <v>15571</v>
      </c>
      <c r="AB18" s="6">
        <f>ROUND(O18*$C$4,0)</f>
        <v>7707</v>
      </c>
      <c r="AC18" s="6">
        <f>ROUND(P18*$C$4,0)</f>
        <v>9662</v>
      </c>
      <c r="AD18" s="6">
        <f>ROUND(Q18*$C$4,0)</f>
        <v>5334</v>
      </c>
      <c r="AE18" s="6">
        <f>ROUND(R18*$C$4,0)</f>
        <v>2915</v>
      </c>
      <c r="AF18" s="6">
        <f>ROUND(S18*$C$4,0)</f>
        <v>565</v>
      </c>
      <c r="AG18" s="6">
        <f>ROUND(T18*$C$4,0)</f>
        <v>339</v>
      </c>
      <c r="AH18" s="6">
        <f>ROUND(U18*$C$4,0)</f>
        <v>452</v>
      </c>
      <c r="AI18" s="6">
        <f>ROUND(V18*$C$4,0)</f>
        <v>972</v>
      </c>
      <c r="AJ18" s="38">
        <f t="shared" si="1"/>
        <v>66693</v>
      </c>
      <c r="AK18" s="56" t="s">
        <v>67</v>
      </c>
      <c r="AL18" s="57" t="s">
        <v>98</v>
      </c>
      <c r="AM18" s="32" t="s">
        <v>68</v>
      </c>
      <c r="AN18" s="57" t="s">
        <v>107</v>
      </c>
      <c r="AO18" s="57" t="s">
        <v>71</v>
      </c>
      <c r="AP18" s="57" t="s">
        <v>127</v>
      </c>
      <c r="AQ18" s="39" t="s">
        <v>129</v>
      </c>
      <c r="AR18" s="40">
        <v>43739</v>
      </c>
      <c r="AS18" s="40">
        <v>44104</v>
      </c>
    </row>
    <row r="19" spans="1:47" ht="33.75" customHeight="1">
      <c r="A19" s="32">
        <v>6</v>
      </c>
      <c r="B19" s="3" t="s">
        <v>87</v>
      </c>
      <c r="C19" s="1" t="s">
        <v>37</v>
      </c>
      <c r="D19" s="1" t="s">
        <v>38</v>
      </c>
      <c r="E19" s="2" t="s">
        <v>28</v>
      </c>
      <c r="F19" s="2" t="s">
        <v>39</v>
      </c>
      <c r="G19" s="1" t="s">
        <v>40</v>
      </c>
      <c r="H19" s="2" t="s">
        <v>88</v>
      </c>
      <c r="I19" s="4">
        <v>274</v>
      </c>
      <c r="J19" s="5" t="s">
        <v>24</v>
      </c>
      <c r="K19" s="45">
        <v>3190</v>
      </c>
      <c r="L19" s="37">
        <v>4302</v>
      </c>
      <c r="M19" s="37">
        <v>4194</v>
      </c>
      <c r="N19" s="37">
        <v>2543</v>
      </c>
      <c r="O19" s="37">
        <v>2656</v>
      </c>
      <c r="P19" s="37">
        <v>1865</v>
      </c>
      <c r="Q19" s="37">
        <v>397</v>
      </c>
      <c r="R19" s="37">
        <v>461</v>
      </c>
      <c r="S19" s="37">
        <v>344</v>
      </c>
      <c r="T19" s="37">
        <v>0</v>
      </c>
      <c r="U19" s="37">
        <v>0</v>
      </c>
      <c r="V19" s="37">
        <v>416</v>
      </c>
      <c r="W19" s="38">
        <f>SUM(K19:V19)</f>
        <v>20368</v>
      </c>
      <c r="X19" s="45">
        <f t="shared" si="3"/>
        <v>36047</v>
      </c>
      <c r="Y19" s="37">
        <f t="shared" si="3"/>
        <v>48613</v>
      </c>
      <c r="Z19" s="37">
        <f>ROUND(M19*$C$4,0)</f>
        <v>47392</v>
      </c>
      <c r="AA19" s="37">
        <f>ROUND(N19*$C$4,0)</f>
        <v>28736</v>
      </c>
      <c r="AB19" s="37">
        <f>ROUND(O19*$C$4,0)</f>
        <v>30013</v>
      </c>
      <c r="AC19" s="37">
        <f>ROUND(P19*$C$4,0)</f>
        <v>21075</v>
      </c>
      <c r="AD19" s="37">
        <f>ROUND(Q19*$C$4,0)</f>
        <v>4486</v>
      </c>
      <c r="AE19" s="37">
        <f>ROUND(R19*$C$4,0)</f>
        <v>5209</v>
      </c>
      <c r="AF19" s="37">
        <f>ROUND(S19*$C$4,0)</f>
        <v>3887</v>
      </c>
      <c r="AG19" s="37">
        <f>ROUND(T19*$C$4,0)</f>
        <v>0</v>
      </c>
      <c r="AH19" s="37">
        <f>ROUND(U19*$C$4,0)</f>
        <v>0</v>
      </c>
      <c r="AI19" s="37">
        <f>ROUND(V19*$C$4,0)</f>
        <v>4701</v>
      </c>
      <c r="AJ19" s="38">
        <f t="shared" si="1"/>
        <v>230159</v>
      </c>
      <c r="AK19" s="56" t="s">
        <v>67</v>
      </c>
      <c r="AL19" s="57" t="s">
        <v>98</v>
      </c>
      <c r="AM19" s="32" t="s">
        <v>68</v>
      </c>
      <c r="AN19" s="57" t="s">
        <v>87</v>
      </c>
      <c r="AO19" s="57" t="s">
        <v>69</v>
      </c>
      <c r="AP19" s="57" t="s">
        <v>126</v>
      </c>
      <c r="AQ19" s="39" t="s">
        <v>128</v>
      </c>
      <c r="AR19" s="40">
        <v>43739</v>
      </c>
      <c r="AS19" s="40">
        <v>44104</v>
      </c>
      <c r="AT19" s="9"/>
      <c r="AU19" s="21"/>
    </row>
    <row r="20" spans="1:47" ht="33.75" customHeight="1">
      <c r="A20" s="32">
        <v>7</v>
      </c>
      <c r="B20" s="3" t="s">
        <v>51</v>
      </c>
      <c r="C20" s="1" t="s">
        <v>49</v>
      </c>
      <c r="D20" s="1" t="s">
        <v>52</v>
      </c>
      <c r="E20" s="2" t="s">
        <v>35</v>
      </c>
      <c r="F20" s="2" t="s">
        <v>39</v>
      </c>
      <c r="G20" s="1" t="s">
        <v>40</v>
      </c>
      <c r="H20" s="2" t="s">
        <v>53</v>
      </c>
      <c r="I20" s="4" t="s">
        <v>29</v>
      </c>
      <c r="J20" s="5" t="s">
        <v>30</v>
      </c>
      <c r="K20" s="53">
        <v>60</v>
      </c>
      <c r="L20" s="64">
        <v>753</v>
      </c>
      <c r="M20" s="64"/>
      <c r="N20" s="64">
        <v>948</v>
      </c>
      <c r="O20" s="64"/>
      <c r="P20" s="64">
        <v>535</v>
      </c>
      <c r="Q20" s="64"/>
      <c r="R20" s="64">
        <v>81</v>
      </c>
      <c r="S20" s="64"/>
      <c r="T20" s="64">
        <v>14</v>
      </c>
      <c r="U20" s="64"/>
      <c r="V20" s="50">
        <v>40</v>
      </c>
      <c r="W20" s="38">
        <f>SUM(K20:V20)</f>
        <v>2431</v>
      </c>
      <c r="X20" s="53">
        <f t="shared" si="3"/>
        <v>678</v>
      </c>
      <c r="Y20" s="64">
        <f t="shared" si="3"/>
        <v>8509</v>
      </c>
      <c r="Z20" s="64"/>
      <c r="AA20" s="64">
        <f>ROUND(N20*$C$4,0)</f>
        <v>10712</v>
      </c>
      <c r="AB20" s="64"/>
      <c r="AC20" s="64">
        <f>ROUND(P20*$C$4,0)</f>
        <v>6046</v>
      </c>
      <c r="AD20" s="64"/>
      <c r="AE20" s="64">
        <f>ROUND(R20*$C$4,0)</f>
        <v>915</v>
      </c>
      <c r="AF20" s="64"/>
      <c r="AG20" s="64">
        <f>ROUND(T20*$C$4,0)</f>
        <v>158</v>
      </c>
      <c r="AH20" s="64"/>
      <c r="AI20" s="50">
        <f>ROUND(V20*$C$4,0)</f>
        <v>452</v>
      </c>
      <c r="AJ20" s="38">
        <f t="shared" si="1"/>
        <v>27470</v>
      </c>
      <c r="AK20" s="56" t="s">
        <v>51</v>
      </c>
      <c r="AL20" s="57" t="s">
        <v>73</v>
      </c>
      <c r="AM20" s="32" t="s">
        <v>74</v>
      </c>
      <c r="AN20" s="57" t="s">
        <v>51</v>
      </c>
      <c r="AO20" s="57" t="s">
        <v>73</v>
      </c>
      <c r="AP20" s="57" t="s">
        <v>126</v>
      </c>
      <c r="AQ20" s="39" t="s">
        <v>128</v>
      </c>
      <c r="AR20" s="40">
        <v>43739</v>
      </c>
      <c r="AS20" s="40">
        <v>44104</v>
      </c>
      <c r="AU20" s="13"/>
    </row>
    <row r="21" spans="1:47" ht="33.75" customHeight="1">
      <c r="A21" s="32">
        <v>8</v>
      </c>
      <c r="B21" s="3" t="s">
        <v>54</v>
      </c>
      <c r="C21" s="1" t="s">
        <v>37</v>
      </c>
      <c r="D21" s="1" t="s">
        <v>38</v>
      </c>
      <c r="E21" s="2" t="s">
        <v>23</v>
      </c>
      <c r="F21" s="2" t="s">
        <v>39</v>
      </c>
      <c r="G21" s="1" t="s">
        <v>40</v>
      </c>
      <c r="H21" s="2" t="s">
        <v>55</v>
      </c>
      <c r="I21" s="4" t="s">
        <v>29</v>
      </c>
      <c r="J21" s="5" t="s">
        <v>31</v>
      </c>
      <c r="K21" s="52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38">
        <v>860</v>
      </c>
      <c r="X21" s="52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38">
        <f>ROUND(W21*$C$4,0)</f>
        <v>9718</v>
      </c>
      <c r="AK21" s="56" t="s">
        <v>100</v>
      </c>
      <c r="AL21" s="57" t="s">
        <v>101</v>
      </c>
      <c r="AM21" s="32" t="s">
        <v>102</v>
      </c>
      <c r="AN21" s="57" t="s">
        <v>100</v>
      </c>
      <c r="AO21" s="57" t="s">
        <v>101</v>
      </c>
      <c r="AP21" s="57" t="s">
        <v>126</v>
      </c>
      <c r="AQ21" s="39" t="s">
        <v>128</v>
      </c>
      <c r="AR21" s="40">
        <v>43739</v>
      </c>
      <c r="AS21" s="40">
        <v>44104</v>
      </c>
      <c r="AU21" s="13"/>
    </row>
    <row r="22" spans="1:45" ht="33.75" customHeight="1">
      <c r="A22" s="32">
        <v>9</v>
      </c>
      <c r="B22" s="3" t="s">
        <v>56</v>
      </c>
      <c r="C22" s="1" t="s">
        <v>57</v>
      </c>
      <c r="D22" s="1" t="s">
        <v>58</v>
      </c>
      <c r="E22" s="2" t="s">
        <v>23</v>
      </c>
      <c r="F22" s="2" t="s">
        <v>39</v>
      </c>
      <c r="G22" s="1" t="s">
        <v>40</v>
      </c>
      <c r="H22" s="2" t="s">
        <v>59</v>
      </c>
      <c r="I22" s="4" t="s">
        <v>29</v>
      </c>
      <c r="J22" s="5" t="s">
        <v>30</v>
      </c>
      <c r="K22" s="53">
        <v>314</v>
      </c>
      <c r="L22" s="64">
        <v>807</v>
      </c>
      <c r="M22" s="64"/>
      <c r="N22" s="64">
        <v>1235</v>
      </c>
      <c r="O22" s="64"/>
      <c r="P22" s="64">
        <v>487</v>
      </c>
      <c r="Q22" s="64"/>
      <c r="R22" s="64">
        <v>358</v>
      </c>
      <c r="S22" s="64"/>
      <c r="T22" s="64">
        <v>337</v>
      </c>
      <c r="U22" s="64"/>
      <c r="V22" s="50">
        <v>209</v>
      </c>
      <c r="W22" s="38">
        <f t="shared" si="2"/>
        <v>3747</v>
      </c>
      <c r="X22" s="53">
        <f>ROUND(K22*$C$4,0)</f>
        <v>3548</v>
      </c>
      <c r="Y22" s="64">
        <f>ROUND(L22*$C$4,0)</f>
        <v>9119</v>
      </c>
      <c r="Z22" s="64"/>
      <c r="AA22" s="64">
        <f>ROUND(N22*$C$4,0)</f>
        <v>13956</v>
      </c>
      <c r="AB22" s="64"/>
      <c r="AC22" s="64">
        <f>ROUND(P22*$C$4,0)</f>
        <v>5503</v>
      </c>
      <c r="AD22" s="64"/>
      <c r="AE22" s="64">
        <f>ROUND(R22*$C$4,0)</f>
        <v>4045</v>
      </c>
      <c r="AF22" s="64"/>
      <c r="AG22" s="64">
        <f>ROUND(T22*$C$4,0)</f>
        <v>3808</v>
      </c>
      <c r="AH22" s="64"/>
      <c r="AI22" s="50">
        <f>ROUND(V22*$C$4,0)</f>
        <v>2362</v>
      </c>
      <c r="AJ22" s="38">
        <f t="shared" si="1"/>
        <v>42341</v>
      </c>
      <c r="AK22" s="56" t="s">
        <v>56</v>
      </c>
      <c r="AL22" s="57" t="s">
        <v>75</v>
      </c>
      <c r="AM22" s="32" t="s">
        <v>76</v>
      </c>
      <c r="AN22" s="57" t="s">
        <v>56</v>
      </c>
      <c r="AO22" s="57" t="s">
        <v>75</v>
      </c>
      <c r="AP22" s="57" t="s">
        <v>126</v>
      </c>
      <c r="AQ22" s="39" t="s">
        <v>128</v>
      </c>
      <c r="AR22" s="40">
        <v>43739</v>
      </c>
      <c r="AS22" s="40">
        <v>44104</v>
      </c>
    </row>
    <row r="23" spans="1:45" ht="33.75" customHeight="1">
      <c r="A23" s="32">
        <v>10</v>
      </c>
      <c r="B23" s="3" t="s">
        <v>60</v>
      </c>
      <c r="C23" s="1" t="s">
        <v>57</v>
      </c>
      <c r="D23" s="1" t="s">
        <v>58</v>
      </c>
      <c r="E23" s="2" t="s">
        <v>28</v>
      </c>
      <c r="F23" s="2" t="s">
        <v>39</v>
      </c>
      <c r="G23" s="1" t="s">
        <v>40</v>
      </c>
      <c r="H23" s="2" t="s">
        <v>92</v>
      </c>
      <c r="I23" s="4">
        <v>132</v>
      </c>
      <c r="J23" s="5" t="s">
        <v>24</v>
      </c>
      <c r="K23" s="46">
        <v>1540</v>
      </c>
      <c r="L23" s="6">
        <v>2636</v>
      </c>
      <c r="M23" s="6">
        <v>3035</v>
      </c>
      <c r="N23" s="6">
        <v>2766</v>
      </c>
      <c r="O23" s="6">
        <v>3035</v>
      </c>
      <c r="P23" s="6">
        <v>2636</v>
      </c>
      <c r="Q23" s="6">
        <v>1540</v>
      </c>
      <c r="R23" s="6">
        <v>243</v>
      </c>
      <c r="S23" s="6">
        <v>121</v>
      </c>
      <c r="T23" s="6">
        <v>0</v>
      </c>
      <c r="U23" s="6">
        <v>0</v>
      </c>
      <c r="V23" s="6">
        <v>243</v>
      </c>
      <c r="W23" s="38">
        <f t="shared" si="2"/>
        <v>17795</v>
      </c>
      <c r="X23" s="46">
        <f aca="true" t="shared" si="4" ref="X23:AI24">ROUND(K23*$C$4,0)</f>
        <v>17402</v>
      </c>
      <c r="Y23" s="6">
        <f t="shared" si="4"/>
        <v>29787</v>
      </c>
      <c r="Z23" s="6">
        <f t="shared" si="4"/>
        <v>34296</v>
      </c>
      <c r="AA23" s="6">
        <f t="shared" si="4"/>
        <v>31256</v>
      </c>
      <c r="AB23" s="6">
        <f t="shared" si="4"/>
        <v>34296</v>
      </c>
      <c r="AC23" s="6">
        <f t="shared" si="4"/>
        <v>29787</v>
      </c>
      <c r="AD23" s="6">
        <f t="shared" si="4"/>
        <v>17402</v>
      </c>
      <c r="AE23" s="6">
        <f t="shared" si="4"/>
        <v>2746</v>
      </c>
      <c r="AF23" s="6">
        <f t="shared" si="4"/>
        <v>1367</v>
      </c>
      <c r="AG23" s="6">
        <f t="shared" si="4"/>
        <v>0</v>
      </c>
      <c r="AH23" s="6">
        <f t="shared" si="4"/>
        <v>0</v>
      </c>
      <c r="AI23" s="6">
        <f t="shared" si="4"/>
        <v>2746</v>
      </c>
      <c r="AJ23" s="38">
        <f t="shared" si="1"/>
        <v>201085</v>
      </c>
      <c r="AK23" s="56" t="s">
        <v>60</v>
      </c>
      <c r="AL23" s="57" t="s">
        <v>77</v>
      </c>
      <c r="AM23" s="32" t="s">
        <v>78</v>
      </c>
      <c r="AN23" s="57" t="s">
        <v>60</v>
      </c>
      <c r="AO23" s="57" t="s">
        <v>77</v>
      </c>
      <c r="AP23" s="57" t="s">
        <v>126</v>
      </c>
      <c r="AQ23" s="39" t="s">
        <v>128</v>
      </c>
      <c r="AR23" s="40">
        <v>43739</v>
      </c>
      <c r="AS23" s="40">
        <v>44104</v>
      </c>
    </row>
    <row r="24" spans="1:45" ht="33.75" customHeight="1">
      <c r="A24" s="32">
        <v>11</v>
      </c>
      <c r="B24" s="3" t="s">
        <v>45</v>
      </c>
      <c r="C24" s="1" t="s">
        <v>46</v>
      </c>
      <c r="D24" s="1"/>
      <c r="E24" s="2" t="s">
        <v>47</v>
      </c>
      <c r="F24" s="2" t="s">
        <v>39</v>
      </c>
      <c r="G24" s="1" t="s">
        <v>40</v>
      </c>
      <c r="H24" s="2" t="s">
        <v>48</v>
      </c>
      <c r="I24" s="4" t="s">
        <v>29</v>
      </c>
      <c r="J24" s="5" t="s">
        <v>30</v>
      </c>
      <c r="K24" s="53">
        <v>407</v>
      </c>
      <c r="L24" s="64">
        <v>1812</v>
      </c>
      <c r="M24" s="64"/>
      <c r="N24" s="64">
        <v>1698</v>
      </c>
      <c r="O24" s="64"/>
      <c r="P24" s="64">
        <v>1006</v>
      </c>
      <c r="Q24" s="64"/>
      <c r="R24" s="64">
        <v>16</v>
      </c>
      <c r="S24" s="64"/>
      <c r="T24" s="64">
        <v>0</v>
      </c>
      <c r="U24" s="64"/>
      <c r="V24" s="50">
        <v>272</v>
      </c>
      <c r="W24" s="38">
        <f t="shared" si="2"/>
        <v>5211</v>
      </c>
      <c r="X24" s="53">
        <f aca="true" t="shared" si="5" ref="X24:X30">ROUND(K24*$C$4,0)</f>
        <v>4599</v>
      </c>
      <c r="Y24" s="64">
        <f t="shared" si="4"/>
        <v>20476</v>
      </c>
      <c r="Z24" s="64"/>
      <c r="AA24" s="64">
        <f t="shared" si="4"/>
        <v>19187</v>
      </c>
      <c r="AB24" s="64"/>
      <c r="AC24" s="64">
        <f t="shared" si="4"/>
        <v>11368</v>
      </c>
      <c r="AD24" s="64"/>
      <c r="AE24" s="64">
        <f t="shared" si="4"/>
        <v>181</v>
      </c>
      <c r="AF24" s="64"/>
      <c r="AG24" s="64">
        <f t="shared" si="4"/>
        <v>0</v>
      </c>
      <c r="AH24" s="64"/>
      <c r="AI24" s="50">
        <f aca="true" t="shared" si="6" ref="AI24:AI30">ROUND(V24*$C$4,0)</f>
        <v>3074</v>
      </c>
      <c r="AJ24" s="38">
        <f t="shared" si="1"/>
        <v>58885</v>
      </c>
      <c r="AK24" s="56" t="s">
        <v>45</v>
      </c>
      <c r="AL24" s="57" t="s">
        <v>135</v>
      </c>
      <c r="AM24" s="32" t="s">
        <v>70</v>
      </c>
      <c r="AN24" s="57" t="s">
        <v>45</v>
      </c>
      <c r="AO24" s="57" t="s">
        <v>135</v>
      </c>
      <c r="AP24" s="57" t="s">
        <v>126</v>
      </c>
      <c r="AQ24" s="39" t="s">
        <v>128</v>
      </c>
      <c r="AR24" s="40">
        <v>43739</v>
      </c>
      <c r="AS24" s="40">
        <v>44104</v>
      </c>
    </row>
    <row r="25" spans="1:45" ht="33.75" customHeight="1">
      <c r="A25" s="32">
        <v>12</v>
      </c>
      <c r="B25" s="3" t="s">
        <v>50</v>
      </c>
      <c r="C25" s="1" t="s">
        <v>42</v>
      </c>
      <c r="D25" s="1" t="s">
        <v>38</v>
      </c>
      <c r="E25" s="2" t="s">
        <v>33</v>
      </c>
      <c r="F25" s="2" t="s">
        <v>39</v>
      </c>
      <c r="G25" s="1" t="s">
        <v>40</v>
      </c>
      <c r="H25" s="2" t="s">
        <v>93</v>
      </c>
      <c r="I25" s="4">
        <v>439</v>
      </c>
      <c r="J25" s="5" t="s">
        <v>24</v>
      </c>
      <c r="K25" s="46">
        <v>11548</v>
      </c>
      <c r="L25" s="6">
        <v>11727</v>
      </c>
      <c r="M25" s="6">
        <v>11956</v>
      </c>
      <c r="N25" s="6">
        <v>11463</v>
      </c>
      <c r="O25" s="6">
        <v>10620</v>
      </c>
      <c r="P25" s="6">
        <v>11430</v>
      </c>
      <c r="Q25" s="6">
        <v>10079</v>
      </c>
      <c r="R25" s="6">
        <v>8142</v>
      </c>
      <c r="S25" s="6">
        <v>6102</v>
      </c>
      <c r="T25" s="6">
        <v>5970</v>
      </c>
      <c r="U25" s="6">
        <v>6283</v>
      </c>
      <c r="V25" s="6">
        <v>7476</v>
      </c>
      <c r="W25" s="38">
        <f t="shared" si="2"/>
        <v>112796</v>
      </c>
      <c r="X25" s="46">
        <f t="shared" si="5"/>
        <v>130492</v>
      </c>
      <c r="Y25" s="6">
        <f aca="true" t="shared" si="7" ref="Y25:Y30">ROUND(L25*$C$4,0)</f>
        <v>132515</v>
      </c>
      <c r="Z25" s="6">
        <f>ROUND(M25*$C$4,0)</f>
        <v>135103</v>
      </c>
      <c r="AA25" s="6">
        <f aca="true" t="shared" si="8" ref="AA25:AA30">ROUND(N25*$C$4,0)</f>
        <v>129532</v>
      </c>
      <c r="AB25" s="6">
        <f>ROUND(O25*$C$4,0)</f>
        <v>120006</v>
      </c>
      <c r="AC25" s="6">
        <f aca="true" t="shared" si="9" ref="AC25:AC30">ROUND(P25*$C$4,0)</f>
        <v>129159</v>
      </c>
      <c r="AD25" s="6">
        <f>ROUND(Q25*$C$4,0)</f>
        <v>113893</v>
      </c>
      <c r="AE25" s="6">
        <f aca="true" t="shared" si="10" ref="AE25:AE30">ROUND(R25*$C$4,0)</f>
        <v>92005</v>
      </c>
      <c r="AF25" s="6">
        <f>ROUND(S25*$C$4,0)</f>
        <v>68953</v>
      </c>
      <c r="AG25" s="6">
        <f aca="true" t="shared" si="11" ref="AG25:AG30">ROUND(T25*$C$4,0)</f>
        <v>67461</v>
      </c>
      <c r="AH25" s="6">
        <f>ROUND(U25*$C$4,0)</f>
        <v>70998</v>
      </c>
      <c r="AI25" s="6">
        <f t="shared" si="6"/>
        <v>84479</v>
      </c>
      <c r="AJ25" s="38">
        <f t="shared" si="1"/>
        <v>1274596</v>
      </c>
      <c r="AK25" s="56" t="s">
        <v>130</v>
      </c>
      <c r="AL25" s="57" t="s">
        <v>103</v>
      </c>
      <c r="AM25" s="32" t="s">
        <v>72</v>
      </c>
      <c r="AN25" s="56" t="s">
        <v>130</v>
      </c>
      <c r="AO25" s="57" t="s">
        <v>103</v>
      </c>
      <c r="AP25" s="57" t="s">
        <v>126</v>
      </c>
      <c r="AQ25" s="39" t="s">
        <v>128</v>
      </c>
      <c r="AR25" s="40">
        <v>43739</v>
      </c>
      <c r="AS25" s="40">
        <v>44104</v>
      </c>
    </row>
    <row r="26" spans="1:47" ht="33.75" customHeight="1">
      <c r="A26" s="32">
        <v>13</v>
      </c>
      <c r="B26" s="3" t="s">
        <v>136</v>
      </c>
      <c r="C26" s="1" t="s">
        <v>49</v>
      </c>
      <c r="D26" s="1" t="s">
        <v>38</v>
      </c>
      <c r="E26" s="2" t="s">
        <v>28</v>
      </c>
      <c r="F26" s="2" t="s">
        <v>39</v>
      </c>
      <c r="G26" s="1" t="s">
        <v>40</v>
      </c>
      <c r="H26" s="2" t="s">
        <v>94</v>
      </c>
      <c r="I26" s="4">
        <v>494</v>
      </c>
      <c r="J26" s="5" t="s">
        <v>24</v>
      </c>
      <c r="K26" s="46">
        <v>4868</v>
      </c>
      <c r="L26" s="6">
        <v>6549</v>
      </c>
      <c r="M26" s="6">
        <v>8276</v>
      </c>
      <c r="N26" s="6">
        <v>7777</v>
      </c>
      <c r="O26" s="6">
        <v>6195</v>
      </c>
      <c r="P26" s="6">
        <v>6258</v>
      </c>
      <c r="Q26" s="6">
        <v>2333</v>
      </c>
      <c r="R26" s="6">
        <v>1431</v>
      </c>
      <c r="S26" s="6">
        <v>1095</v>
      </c>
      <c r="T26" s="6">
        <v>1015</v>
      </c>
      <c r="U26" s="6">
        <v>1110</v>
      </c>
      <c r="V26" s="6">
        <v>1326</v>
      </c>
      <c r="W26" s="38">
        <f t="shared" si="2"/>
        <v>48233</v>
      </c>
      <c r="X26" s="46">
        <f t="shared" si="5"/>
        <v>55008</v>
      </c>
      <c r="Y26" s="6">
        <f t="shared" si="7"/>
        <v>74004</v>
      </c>
      <c r="Z26" s="6">
        <f>ROUND(M26*$C$4,0)</f>
        <v>93519</v>
      </c>
      <c r="AA26" s="6">
        <f t="shared" si="8"/>
        <v>87880</v>
      </c>
      <c r="AB26" s="6">
        <f>ROUND(O26*$C$4,0)</f>
        <v>70004</v>
      </c>
      <c r="AC26" s="6">
        <f t="shared" si="9"/>
        <v>70715</v>
      </c>
      <c r="AD26" s="6">
        <f>ROUND(Q26*$C$4,0)</f>
        <v>26363</v>
      </c>
      <c r="AE26" s="6">
        <f t="shared" si="10"/>
        <v>16170</v>
      </c>
      <c r="AF26" s="6">
        <f>ROUND(S26*$C$4,0)</f>
        <v>12374</v>
      </c>
      <c r="AG26" s="6">
        <f t="shared" si="11"/>
        <v>11470</v>
      </c>
      <c r="AH26" s="6">
        <f>ROUND(U26*$C$4,0)</f>
        <v>12543</v>
      </c>
      <c r="AI26" s="6">
        <f t="shared" si="6"/>
        <v>14984</v>
      </c>
      <c r="AJ26" s="38">
        <f t="shared" si="1"/>
        <v>545034</v>
      </c>
      <c r="AK26" s="56" t="s">
        <v>130</v>
      </c>
      <c r="AL26" s="57" t="s">
        <v>103</v>
      </c>
      <c r="AM26" s="32" t="s">
        <v>72</v>
      </c>
      <c r="AN26" s="56" t="s">
        <v>130</v>
      </c>
      <c r="AO26" s="57" t="s">
        <v>103</v>
      </c>
      <c r="AP26" s="57" t="s">
        <v>126</v>
      </c>
      <c r="AQ26" s="39" t="s">
        <v>128</v>
      </c>
      <c r="AR26" s="40">
        <v>43739</v>
      </c>
      <c r="AS26" s="40">
        <v>44104</v>
      </c>
      <c r="AU26" s="13"/>
    </row>
    <row r="27" spans="1:47" s="13" customFormat="1" ht="33.75" customHeight="1">
      <c r="A27" s="32">
        <v>14</v>
      </c>
      <c r="B27" s="3" t="s">
        <v>61</v>
      </c>
      <c r="C27" s="1" t="s">
        <v>42</v>
      </c>
      <c r="D27" s="1" t="s">
        <v>34</v>
      </c>
      <c r="E27" s="2" t="s">
        <v>27</v>
      </c>
      <c r="F27" s="2" t="s">
        <v>39</v>
      </c>
      <c r="G27" s="1" t="s">
        <v>40</v>
      </c>
      <c r="H27" s="2" t="s">
        <v>95</v>
      </c>
      <c r="I27" s="4">
        <v>230</v>
      </c>
      <c r="J27" s="5" t="s">
        <v>24</v>
      </c>
      <c r="K27" s="46">
        <v>2350</v>
      </c>
      <c r="L27" s="6">
        <v>2783</v>
      </c>
      <c r="M27" s="6">
        <v>3251</v>
      </c>
      <c r="N27" s="6">
        <v>2780</v>
      </c>
      <c r="O27" s="6">
        <v>2800</v>
      </c>
      <c r="P27" s="6">
        <v>2808</v>
      </c>
      <c r="Q27" s="6">
        <v>2272</v>
      </c>
      <c r="R27" s="6">
        <v>1033</v>
      </c>
      <c r="S27" s="6">
        <v>675</v>
      </c>
      <c r="T27" s="6">
        <v>681</v>
      </c>
      <c r="U27" s="6">
        <v>697</v>
      </c>
      <c r="V27" s="6">
        <v>716</v>
      </c>
      <c r="W27" s="38">
        <f t="shared" si="2"/>
        <v>22846</v>
      </c>
      <c r="X27" s="46">
        <f t="shared" si="5"/>
        <v>26555</v>
      </c>
      <c r="Y27" s="6">
        <f t="shared" si="7"/>
        <v>31448</v>
      </c>
      <c r="Z27" s="6">
        <f>ROUND(M27*$C$4,0)</f>
        <v>36736</v>
      </c>
      <c r="AA27" s="6">
        <f t="shared" si="8"/>
        <v>31414</v>
      </c>
      <c r="AB27" s="6">
        <f>ROUND(O27*$C$4,0)</f>
        <v>31640</v>
      </c>
      <c r="AC27" s="6">
        <f t="shared" si="9"/>
        <v>31730</v>
      </c>
      <c r="AD27" s="6">
        <f>ROUND(Q27*$C$4,0)</f>
        <v>25674</v>
      </c>
      <c r="AE27" s="6">
        <f t="shared" si="10"/>
        <v>11673</v>
      </c>
      <c r="AF27" s="6">
        <f>ROUND(S27*$C$4,0)</f>
        <v>7628</v>
      </c>
      <c r="AG27" s="6">
        <f t="shared" si="11"/>
        <v>7695</v>
      </c>
      <c r="AH27" s="6">
        <f>ROUND(U27*$C$4,0)</f>
        <v>7876</v>
      </c>
      <c r="AI27" s="6">
        <f t="shared" si="6"/>
        <v>8091</v>
      </c>
      <c r="AJ27" s="38">
        <f t="shared" si="1"/>
        <v>258160</v>
      </c>
      <c r="AK27" s="56" t="s">
        <v>61</v>
      </c>
      <c r="AL27" s="57" t="s">
        <v>104</v>
      </c>
      <c r="AM27" s="32" t="s">
        <v>79</v>
      </c>
      <c r="AN27" s="57" t="s">
        <v>61</v>
      </c>
      <c r="AO27" s="57" t="s">
        <v>104</v>
      </c>
      <c r="AP27" s="57" t="s">
        <v>126</v>
      </c>
      <c r="AQ27" s="39" t="s">
        <v>128</v>
      </c>
      <c r="AR27" s="40">
        <v>43739</v>
      </c>
      <c r="AS27" s="40">
        <v>44104</v>
      </c>
      <c r="AT27" s="7"/>
      <c r="AU27" s="7"/>
    </row>
    <row r="28" spans="1:47" s="13" customFormat="1" ht="33.75" customHeight="1">
      <c r="A28" s="32">
        <v>15</v>
      </c>
      <c r="B28" s="3" t="s">
        <v>61</v>
      </c>
      <c r="C28" s="1" t="s">
        <v>42</v>
      </c>
      <c r="D28" s="1" t="s">
        <v>62</v>
      </c>
      <c r="E28" s="2" t="s">
        <v>96</v>
      </c>
      <c r="F28" s="2" t="s">
        <v>39</v>
      </c>
      <c r="G28" s="1" t="s">
        <v>40</v>
      </c>
      <c r="H28" s="2" t="s">
        <v>97</v>
      </c>
      <c r="I28" s="4">
        <v>143</v>
      </c>
      <c r="J28" s="5" t="s">
        <v>24</v>
      </c>
      <c r="K28" s="46">
        <v>1431</v>
      </c>
      <c r="L28" s="6">
        <v>1918</v>
      </c>
      <c r="M28" s="6">
        <v>2334</v>
      </c>
      <c r="N28" s="6">
        <v>2282</v>
      </c>
      <c r="O28" s="6">
        <v>1925</v>
      </c>
      <c r="P28" s="6">
        <v>1865</v>
      </c>
      <c r="Q28" s="6">
        <v>1066</v>
      </c>
      <c r="R28" s="6">
        <v>472</v>
      </c>
      <c r="S28" s="6">
        <v>177</v>
      </c>
      <c r="T28" s="6">
        <v>137</v>
      </c>
      <c r="U28" s="6">
        <v>200</v>
      </c>
      <c r="V28" s="6">
        <v>377</v>
      </c>
      <c r="W28" s="38">
        <f t="shared" si="2"/>
        <v>14184</v>
      </c>
      <c r="X28" s="46">
        <f t="shared" si="5"/>
        <v>16170</v>
      </c>
      <c r="Y28" s="6">
        <f t="shared" si="7"/>
        <v>21673</v>
      </c>
      <c r="Z28" s="6">
        <f>ROUND(M28*$C$4,0)</f>
        <v>26374</v>
      </c>
      <c r="AA28" s="6">
        <f t="shared" si="8"/>
        <v>25787</v>
      </c>
      <c r="AB28" s="6">
        <f>ROUND(O28*$C$4,0)</f>
        <v>21753</v>
      </c>
      <c r="AC28" s="6">
        <f t="shared" si="9"/>
        <v>21075</v>
      </c>
      <c r="AD28" s="6">
        <f>ROUND(Q28*$C$4,0)</f>
        <v>12046</v>
      </c>
      <c r="AE28" s="6">
        <f t="shared" si="10"/>
        <v>5334</v>
      </c>
      <c r="AF28" s="6">
        <f>ROUND(S28*$C$4,0)</f>
        <v>2000</v>
      </c>
      <c r="AG28" s="6">
        <f t="shared" si="11"/>
        <v>1548</v>
      </c>
      <c r="AH28" s="6">
        <f>ROUND(U28*$C$4,0)</f>
        <v>2260</v>
      </c>
      <c r="AI28" s="6">
        <f t="shared" si="6"/>
        <v>4260</v>
      </c>
      <c r="AJ28" s="38">
        <f t="shared" si="1"/>
        <v>160280</v>
      </c>
      <c r="AK28" s="56" t="s">
        <v>61</v>
      </c>
      <c r="AL28" s="57" t="s">
        <v>104</v>
      </c>
      <c r="AM28" s="32" t="s">
        <v>79</v>
      </c>
      <c r="AN28" s="57" t="s">
        <v>61</v>
      </c>
      <c r="AO28" s="57" t="s">
        <v>104</v>
      </c>
      <c r="AP28" s="57" t="s">
        <v>126</v>
      </c>
      <c r="AQ28" s="39" t="s">
        <v>128</v>
      </c>
      <c r="AR28" s="40">
        <v>43739</v>
      </c>
      <c r="AS28" s="40">
        <v>44104</v>
      </c>
      <c r="AT28" s="7"/>
      <c r="AU28" s="7"/>
    </row>
    <row r="29" spans="1:47" s="13" customFormat="1" ht="33.75" customHeight="1">
      <c r="A29" s="32">
        <v>16</v>
      </c>
      <c r="B29" s="3" t="s">
        <v>61</v>
      </c>
      <c r="C29" s="1" t="s">
        <v>42</v>
      </c>
      <c r="D29" s="1" t="s">
        <v>62</v>
      </c>
      <c r="E29" s="2" t="s">
        <v>36</v>
      </c>
      <c r="F29" s="2" t="s">
        <v>39</v>
      </c>
      <c r="G29" s="1" t="s">
        <v>40</v>
      </c>
      <c r="H29" s="2" t="s">
        <v>63</v>
      </c>
      <c r="I29" s="4" t="s">
        <v>29</v>
      </c>
      <c r="J29" s="5" t="s">
        <v>32</v>
      </c>
      <c r="K29" s="46">
        <v>725</v>
      </c>
      <c r="L29" s="6">
        <v>1285</v>
      </c>
      <c r="M29" s="6">
        <v>999</v>
      </c>
      <c r="N29" s="6">
        <v>1656</v>
      </c>
      <c r="O29" s="6">
        <v>1263</v>
      </c>
      <c r="P29" s="6">
        <v>1269</v>
      </c>
      <c r="Q29" s="6">
        <v>944</v>
      </c>
      <c r="R29" s="6">
        <v>256</v>
      </c>
      <c r="S29" s="6">
        <v>0</v>
      </c>
      <c r="T29" s="6">
        <v>0</v>
      </c>
      <c r="U29" s="6">
        <v>0</v>
      </c>
      <c r="V29" s="6">
        <v>0</v>
      </c>
      <c r="W29" s="38">
        <f t="shared" si="2"/>
        <v>8397</v>
      </c>
      <c r="X29" s="46">
        <f t="shared" si="5"/>
        <v>8193</v>
      </c>
      <c r="Y29" s="6">
        <f t="shared" si="7"/>
        <v>14521</v>
      </c>
      <c r="Z29" s="6">
        <f>ROUND(M29*$C$4,0)</f>
        <v>11289</v>
      </c>
      <c r="AA29" s="6">
        <f t="shared" si="8"/>
        <v>18713</v>
      </c>
      <c r="AB29" s="6">
        <f>ROUND(O29*$C$4,0)</f>
        <v>14272</v>
      </c>
      <c r="AC29" s="6">
        <f t="shared" si="9"/>
        <v>14340</v>
      </c>
      <c r="AD29" s="6">
        <f>ROUND(Q29*$C$4,0)</f>
        <v>10667</v>
      </c>
      <c r="AE29" s="6">
        <f t="shared" si="10"/>
        <v>2893</v>
      </c>
      <c r="AF29" s="6">
        <f>ROUND(S29*$C$4,0)</f>
        <v>0</v>
      </c>
      <c r="AG29" s="6">
        <f t="shared" si="11"/>
        <v>0</v>
      </c>
      <c r="AH29" s="6">
        <f>ROUND(U29*$C$4,0)</f>
        <v>0</v>
      </c>
      <c r="AI29" s="6">
        <f t="shared" si="6"/>
        <v>0</v>
      </c>
      <c r="AJ29" s="38">
        <f t="shared" si="1"/>
        <v>94888</v>
      </c>
      <c r="AK29" s="56" t="s">
        <v>61</v>
      </c>
      <c r="AL29" s="57" t="s">
        <v>104</v>
      </c>
      <c r="AM29" s="32" t="s">
        <v>79</v>
      </c>
      <c r="AN29" s="57" t="s">
        <v>61</v>
      </c>
      <c r="AO29" s="57" t="s">
        <v>104</v>
      </c>
      <c r="AP29" s="57" t="s">
        <v>126</v>
      </c>
      <c r="AQ29" s="39" t="s">
        <v>128</v>
      </c>
      <c r="AR29" s="40">
        <v>43739</v>
      </c>
      <c r="AS29" s="40">
        <v>44104</v>
      </c>
      <c r="AT29" s="7"/>
      <c r="AU29" s="7"/>
    </row>
    <row r="30" spans="1:47" s="13" customFormat="1" ht="33.75" customHeight="1">
      <c r="A30" s="32">
        <v>17</v>
      </c>
      <c r="B30" s="3" t="s">
        <v>61</v>
      </c>
      <c r="C30" s="1" t="s">
        <v>42</v>
      </c>
      <c r="D30" s="1" t="s">
        <v>64</v>
      </c>
      <c r="E30" s="2" t="s">
        <v>65</v>
      </c>
      <c r="F30" s="2" t="s">
        <v>39</v>
      </c>
      <c r="G30" s="1" t="s">
        <v>40</v>
      </c>
      <c r="H30" s="2" t="s">
        <v>66</v>
      </c>
      <c r="I30" s="4" t="s">
        <v>29</v>
      </c>
      <c r="J30" s="5" t="s">
        <v>30</v>
      </c>
      <c r="K30" s="53">
        <v>0</v>
      </c>
      <c r="L30" s="64">
        <v>1729</v>
      </c>
      <c r="M30" s="64"/>
      <c r="N30" s="64">
        <v>1728</v>
      </c>
      <c r="O30" s="64"/>
      <c r="P30" s="64">
        <v>1368</v>
      </c>
      <c r="Q30" s="64"/>
      <c r="R30" s="64">
        <v>160</v>
      </c>
      <c r="S30" s="64"/>
      <c r="T30" s="64">
        <v>0</v>
      </c>
      <c r="U30" s="64"/>
      <c r="V30" s="50">
        <v>0</v>
      </c>
      <c r="W30" s="38">
        <f t="shared" si="2"/>
        <v>4985</v>
      </c>
      <c r="X30" s="53">
        <f t="shared" si="5"/>
        <v>0</v>
      </c>
      <c r="Y30" s="64">
        <f t="shared" si="7"/>
        <v>19538</v>
      </c>
      <c r="Z30" s="64"/>
      <c r="AA30" s="64">
        <f t="shared" si="8"/>
        <v>19526</v>
      </c>
      <c r="AB30" s="64"/>
      <c r="AC30" s="64">
        <f t="shared" si="9"/>
        <v>15458</v>
      </c>
      <c r="AD30" s="64"/>
      <c r="AE30" s="64">
        <f t="shared" si="10"/>
        <v>1808</v>
      </c>
      <c r="AF30" s="64"/>
      <c r="AG30" s="64">
        <f t="shared" si="11"/>
        <v>0</v>
      </c>
      <c r="AH30" s="64"/>
      <c r="AI30" s="50">
        <f t="shared" si="6"/>
        <v>0</v>
      </c>
      <c r="AJ30" s="38">
        <f t="shared" si="1"/>
        <v>56330</v>
      </c>
      <c r="AK30" s="56" t="s">
        <v>61</v>
      </c>
      <c r="AL30" s="57" t="s">
        <v>104</v>
      </c>
      <c r="AM30" s="32" t="s">
        <v>79</v>
      </c>
      <c r="AN30" s="57" t="s">
        <v>61</v>
      </c>
      <c r="AO30" s="57" t="s">
        <v>104</v>
      </c>
      <c r="AP30" s="57" t="s">
        <v>126</v>
      </c>
      <c r="AQ30" s="39" t="s">
        <v>128</v>
      </c>
      <c r="AR30" s="40">
        <v>43739</v>
      </c>
      <c r="AS30" s="40">
        <v>44104</v>
      </c>
      <c r="AT30" s="7"/>
      <c r="AU30" s="7"/>
    </row>
    <row r="31" spans="23:46" ht="19.5" customHeight="1">
      <c r="W31" s="42">
        <f>SUM(W14:W30)</f>
        <v>401051</v>
      </c>
      <c r="AJ31" s="42">
        <f>SUM(AJ14:AJ30)</f>
        <v>4531885</v>
      </c>
      <c r="AT31" s="21"/>
    </row>
    <row r="32" spans="2:10" ht="19.5" customHeight="1">
      <c r="B32" s="63" t="s">
        <v>125</v>
      </c>
      <c r="C32" s="63"/>
      <c r="D32" s="63"/>
      <c r="E32" s="63"/>
      <c r="F32" s="63"/>
      <c r="G32" s="63"/>
      <c r="H32" s="63"/>
      <c r="I32" s="63"/>
      <c r="J32" s="63"/>
    </row>
  </sheetData>
  <sheetProtection/>
  <mergeCells count="71">
    <mergeCell ref="A1:AS1"/>
    <mergeCell ref="A12:A13"/>
    <mergeCell ref="B12:B13"/>
    <mergeCell ref="H12:H13"/>
    <mergeCell ref="AQ12:AQ13"/>
    <mergeCell ref="AP12:AP13"/>
    <mergeCell ref="C11:H11"/>
    <mergeCell ref="AK12:AM12"/>
    <mergeCell ref="AR12:AS12"/>
    <mergeCell ref="C12:G12"/>
    <mergeCell ref="L16:M16"/>
    <mergeCell ref="N16:O16"/>
    <mergeCell ref="P16:Q16"/>
    <mergeCell ref="K12:W12"/>
    <mergeCell ref="X12:AJ12"/>
    <mergeCell ref="L22:M22"/>
    <mergeCell ref="N22:O22"/>
    <mergeCell ref="P22:Q22"/>
    <mergeCell ref="R22:S22"/>
    <mergeCell ref="AE22:AF22"/>
    <mergeCell ref="L24:M24"/>
    <mergeCell ref="N24:O24"/>
    <mergeCell ref="P24:Q24"/>
    <mergeCell ref="R24:S24"/>
    <mergeCell ref="L30:M30"/>
    <mergeCell ref="N30:O30"/>
    <mergeCell ref="P30:Q30"/>
    <mergeCell ref="R30:S30"/>
    <mergeCell ref="AG30:AH30"/>
    <mergeCell ref="Y24:Z24"/>
    <mergeCell ref="AA24:AB24"/>
    <mergeCell ref="Y20:Z20"/>
    <mergeCell ref="AA20:AB20"/>
    <mergeCell ref="AC20:AD20"/>
    <mergeCell ref="AE20:AF20"/>
    <mergeCell ref="AG20:AH20"/>
    <mergeCell ref="AA16:AB16"/>
    <mergeCell ref="AC30:AD30"/>
    <mergeCell ref="AE30:AF30"/>
    <mergeCell ref="T24:U24"/>
    <mergeCell ref="T30:U30"/>
    <mergeCell ref="Y30:Z30"/>
    <mergeCell ref="AA30:AB30"/>
    <mergeCell ref="AG16:AH16"/>
    <mergeCell ref="AG22:AH22"/>
    <mergeCell ref="AC24:AD24"/>
    <mergeCell ref="AE24:AF24"/>
    <mergeCell ref="AG24:AH24"/>
    <mergeCell ref="L20:M20"/>
    <mergeCell ref="N20:O20"/>
    <mergeCell ref="P20:Q20"/>
    <mergeCell ref="R20:S20"/>
    <mergeCell ref="T20:U20"/>
    <mergeCell ref="B32:J32"/>
    <mergeCell ref="AC16:AD16"/>
    <mergeCell ref="AE16:AF16"/>
    <mergeCell ref="T22:U22"/>
    <mergeCell ref="Y22:Z22"/>
    <mergeCell ref="AA22:AB22"/>
    <mergeCell ref="AC22:AD22"/>
    <mergeCell ref="R16:S16"/>
    <mergeCell ref="T16:U16"/>
    <mergeCell ref="Y16:Z16"/>
    <mergeCell ref="E2:AP2"/>
    <mergeCell ref="AN12:AO12"/>
    <mergeCell ref="C6:H6"/>
    <mergeCell ref="C9:H9"/>
    <mergeCell ref="C10:H10"/>
    <mergeCell ref="C7:H7"/>
    <mergeCell ref="C8:H8"/>
    <mergeCell ref="I12:J12"/>
  </mergeCells>
  <printOptions horizontalCentered="1"/>
  <pageMargins left="0.1968503937007874" right="0.1968503937007874" top="0.3937007874015748" bottom="0.3937007874015748" header="0" footer="0"/>
  <pageSetup fitToHeight="10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ewrzalka</cp:lastModifiedBy>
  <cp:lastPrinted>2019-07-12T08:50:58Z</cp:lastPrinted>
  <dcterms:created xsi:type="dcterms:W3CDTF">2012-01-22T12:30:35Z</dcterms:created>
  <dcterms:modified xsi:type="dcterms:W3CDTF">2019-07-12T08:53:24Z</dcterms:modified>
  <cp:category/>
  <cp:version/>
  <cp:contentType/>
  <cp:contentStatus/>
</cp:coreProperties>
</file>